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221"/>
  <workbookPr showInkAnnotation="0" autoCompressPictures="0"/>
  <bookViews>
    <workbookView xWindow="680" yWindow="20" windowWidth="25600" windowHeight="16060" tabRatio="500"/>
  </bookViews>
  <sheets>
    <sheet name="Instruments" sheetId="1" r:id="rId1"/>
    <sheet name="Recovery Timeline" sheetId="2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5" i="1" l="1"/>
  <c r="M18" i="1"/>
  <c r="M17" i="1"/>
  <c r="M16" i="1"/>
  <c r="M14" i="1"/>
  <c r="L13" i="1"/>
  <c r="M13" i="1"/>
  <c r="M15" i="1"/>
  <c r="M11" i="1"/>
  <c r="M12" i="1"/>
  <c r="M10" i="1"/>
  <c r="M9" i="1"/>
  <c r="M7" i="1"/>
  <c r="M4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S18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4" i="1"/>
</calcChain>
</file>

<file path=xl/sharedStrings.xml><?xml version="1.0" encoding="utf-8"?>
<sst xmlns="http://schemas.openxmlformats.org/spreadsheetml/2006/main" count="196" uniqueCount="158">
  <si>
    <t>Data Logger</t>
  </si>
  <si>
    <t>Frame</t>
  </si>
  <si>
    <t>Trillium</t>
  </si>
  <si>
    <t>DPG</t>
  </si>
  <si>
    <t>2011-DPG0004</t>
  </si>
  <si>
    <t>?</t>
  </si>
  <si>
    <t>Lat</t>
  </si>
  <si>
    <t>Lon</t>
  </si>
  <si>
    <t>Water Depth</t>
  </si>
  <si>
    <t>Num Channels</t>
  </si>
  <si>
    <t>SPS</t>
  </si>
  <si>
    <t>Drop Number</t>
  </si>
  <si>
    <t>Y1M7</t>
  </si>
  <si>
    <t>Site  Name</t>
  </si>
  <si>
    <t>J33</t>
  </si>
  <si>
    <t>Y1M5</t>
  </si>
  <si>
    <t>J57</t>
  </si>
  <si>
    <t>2011-DPG0002</t>
  </si>
  <si>
    <t>2011-DPG0007</t>
  </si>
  <si>
    <t>2011:290:00:00:00</t>
  </si>
  <si>
    <t>2011:288:23:10:00</t>
  </si>
  <si>
    <t>2011:289:04:07:00</t>
  </si>
  <si>
    <t>J73</t>
  </si>
  <si>
    <t>Y1M1</t>
  </si>
  <si>
    <t>Y1M8</t>
  </si>
  <si>
    <t>J25</t>
  </si>
  <si>
    <t>2011:290:17:13:00</t>
  </si>
  <si>
    <t>2011:290:19:46:00</t>
  </si>
  <si>
    <t>No Mark #2</t>
  </si>
  <si>
    <t>No Mark #1</t>
  </si>
  <si>
    <t>2011:290:22:31:00</t>
  </si>
  <si>
    <t>2011:291:02:30:00</t>
  </si>
  <si>
    <t>T003014</t>
  </si>
  <si>
    <t>2011:291:04:54:00</t>
  </si>
  <si>
    <t>2011:292:19:12:00</t>
  </si>
  <si>
    <t>2011:292:20:07:00</t>
  </si>
  <si>
    <t>2011:292:21:25:00</t>
  </si>
  <si>
    <t>2011:292:23:25:00</t>
  </si>
  <si>
    <t>2011:293:23:50:00</t>
  </si>
  <si>
    <t>2011:294:04:26:00</t>
  </si>
  <si>
    <t>CPU Recovery Time</t>
  </si>
  <si>
    <t>0x2BE99E489F253</t>
  </si>
  <si>
    <t>2012:196:19:53:00</t>
  </si>
  <si>
    <t>Not Possible</t>
  </si>
  <si>
    <t>0x2BA66977733F6</t>
  </si>
  <si>
    <t>2012:196:22:47:00</t>
  </si>
  <si>
    <t>0x2BAC046E55564</t>
  </si>
  <si>
    <t>2012:197:07:21:00</t>
  </si>
  <si>
    <t>Difference between CPU Recovery Time and CPU Sync Time</t>
  </si>
  <si>
    <t>0x2BAD2A07F5478</t>
  </si>
  <si>
    <t>2012:197:12:00:00</t>
  </si>
  <si>
    <t>272d:20h:43m:00s</t>
  </si>
  <si>
    <t>271d:05h:34m:00s</t>
  </si>
  <si>
    <t>271d:08h:50m:00s</t>
  </si>
  <si>
    <t>271d:09h:30m:00s</t>
  </si>
  <si>
    <t>CPU Sync</t>
  </si>
  <si>
    <t>Status</t>
  </si>
  <si>
    <t>CPU Clock Sync (only active if batteries do not fail)</t>
  </si>
  <si>
    <t>Y1M4 (*)</t>
  </si>
  <si>
    <t>J65 (*)</t>
  </si>
  <si>
    <t>Y1M2 (*)</t>
  </si>
  <si>
    <t>Drift
(seconds)</t>
  </si>
  <si>
    <t>File Sizes</t>
  </si>
  <si>
    <t>CF Card</t>
  </si>
  <si>
    <t>2012:197:21:24:00</t>
  </si>
  <si>
    <t>Drift
(with leap second removed)
(seconds)</t>
  </si>
  <si>
    <t>107 MB</t>
  </si>
  <si>
    <t>18.6 GB</t>
  </si>
  <si>
    <t>8.8 MB</t>
  </si>
  <si>
    <t>19.05 GB</t>
  </si>
  <si>
    <t>19.06 GB</t>
  </si>
  <si>
    <t>18.7 GB</t>
  </si>
  <si>
    <t>0x2BB92E55C03F6</t>
  </si>
  <si>
    <t>271d:16h:30m:00s</t>
  </si>
  <si>
    <t>CPU Time Tag
(Hex Count of 32,768,000 Clock Ticks From Recovery to Sync)</t>
  </si>
  <si>
    <t>2012:198:00:59:00</t>
  </si>
  <si>
    <t>0x2BC11AF8905CD</t>
  </si>
  <si>
    <t>2011:291:03:52:00</t>
  </si>
  <si>
    <t>271d:21h:07m:00s</t>
  </si>
  <si>
    <t>Gain 3
(Z)</t>
  </si>
  <si>
    <t>Gain 4
(DPG)</t>
  </si>
  <si>
    <t>Gain 2
(Y)</t>
  </si>
  <si>
    <t>Gain 1
(X)</t>
  </si>
  <si>
    <t>2012:198:18:41:00</t>
  </si>
  <si>
    <t>0x2B982A4746351</t>
  </si>
  <si>
    <t>271d:21h:16m:00s</t>
  </si>
  <si>
    <t>J43 (*)</t>
  </si>
  <si>
    <t>J44 (*)</t>
  </si>
  <si>
    <t>18.5 GB</t>
  </si>
  <si>
    <t>2012:199:00:12:00</t>
  </si>
  <si>
    <t>0x2BA5703E3D929</t>
  </si>
  <si>
    <t>271d:05h:00m:00s</t>
  </si>
  <si>
    <t>OK. Lost trillium sensor.</t>
  </si>
  <si>
    <t>OK</t>
  </si>
  <si>
    <t>OK.  Single block issue - fixed.  Data Cut and working.</t>
  </si>
  <si>
    <t>J36 (*)</t>
  </si>
  <si>
    <t>2012:199:05:42:00</t>
  </si>
  <si>
    <t>271d:09h:35m:00s</t>
  </si>
  <si>
    <t>0x2BAD4E8EDAE50</t>
  </si>
  <si>
    <t>2012:199:12:07:00</t>
  </si>
  <si>
    <t>271d:12h:42m:00s</t>
  </si>
  <si>
    <t>0x2BB2A7FC812C7</t>
  </si>
  <si>
    <t>* = FILTERED DATA ONLY (Navy Approved).  We are not allowed any type of unfiltered data.</t>
  </si>
  <si>
    <t>OK.  Z channel looks strange.  Z and DPG are noisy - possibly due to shallow depth.</t>
  </si>
  <si>
    <t>OK.  Noisy.  Data collection started 3H after Sync.</t>
  </si>
  <si>
    <t>J35 (*)</t>
  </si>
  <si>
    <t>OK.  See periodic signal on X/Y - motors?  (Not present on Z and DPG).</t>
  </si>
  <si>
    <t>2012:199:23:06:00</t>
  </si>
  <si>
    <t>270d:23h:16m:00s</t>
  </si>
  <si>
    <t>0x2B9B98E5338E4</t>
  </si>
  <si>
    <t>2012:200:02:08:00</t>
  </si>
  <si>
    <t>270d:21h:42m:00s</t>
  </si>
  <si>
    <t>0x2B98E87B398D8</t>
  </si>
  <si>
    <t>Enable Command</t>
  </si>
  <si>
    <t># of Pings</t>
  </si>
  <si>
    <t>Confirmed Release</t>
  </si>
  <si>
    <t>Time Off Bottom</t>
  </si>
  <si>
    <t>Surface ETA</t>
  </si>
  <si>
    <t>On Deck</t>
  </si>
  <si>
    <t>M07A</t>
  </si>
  <si>
    <t>-</t>
  </si>
  <si>
    <t>M05A</t>
  </si>
  <si>
    <t>J57A</t>
  </si>
  <si>
    <t>Y1M4</t>
  </si>
  <si>
    <t>M04A</t>
  </si>
  <si>
    <t>J65</t>
  </si>
  <si>
    <t>J65A</t>
  </si>
  <si>
    <t>(NO COMM)</t>
  </si>
  <si>
    <t>Y1M2</t>
  </si>
  <si>
    <t>M02A</t>
  </si>
  <si>
    <t>M01A</t>
  </si>
  <si>
    <t>J73A</t>
  </si>
  <si>
    <t>J43</t>
  </si>
  <si>
    <t>J43A</t>
  </si>
  <si>
    <t>J44</t>
  </si>
  <si>
    <t>J44A</t>
  </si>
  <si>
    <t>J36</t>
  </si>
  <si>
    <t>J36A</t>
  </si>
  <si>
    <t>J35</t>
  </si>
  <si>
    <t>J35A</t>
  </si>
  <si>
    <t>M08A</t>
  </si>
  <si>
    <t>J25A</t>
  </si>
  <si>
    <t>J33A</t>
  </si>
  <si>
    <t>New Site Name</t>
  </si>
  <si>
    <t>Old Site Name</t>
  </si>
  <si>
    <t>Cascadia Recovery Timeline</t>
  </si>
  <si>
    <t>Sited</t>
  </si>
  <si>
    <t>(All times are given in local time)</t>
  </si>
  <si>
    <t>No Data.  There is something present, but it is corrupted.  CF card had large zeroed sections.  Will try to extract info if possible.</t>
  </si>
  <si>
    <t>Not Good - Batteries came up at 25V (not spent).  Looks like trilliium not powered (cabling issue?).  Very low amplitude signal - not acceptable.  Data cut and available.  DPG data looks good.</t>
  </si>
  <si>
    <t>No Data.  Data logger terminated early.</t>
  </si>
  <si>
    <t>OK.  Periodic signal on X/Y (see 2012:010) - Motors?.  Z is low amplitude (noisy).  DPG saturates on occasion (2012:059).  Shallow location causing this?</t>
  </si>
  <si>
    <t>OK.  X/Y saturate. Z is low amplitude and noisy.  Shallow location causing this?</t>
  </si>
  <si>
    <t>2012:200:08:41:00</t>
  </si>
  <si>
    <t>276d:04h:34m:00s</t>
  </si>
  <si>
    <t>0x2C72B0856738A</t>
  </si>
  <si>
    <t>18.9 GB</t>
  </si>
  <si>
    <t>Ok.  Noisy.  Block errors in early part of raw data - removed ~30minutes (2000 blocks) of data from start of logger.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</si>
</sst>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20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</borders>
  <cellStyleXfs count="5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00">
    <xf numFmtId="0" fontId="0" fillId="0" borderId="0" xfId="0"/>
    <xf numFmtId="0" fontId="0" fillId="0" borderId="1" xfId="0" applyBorder="1"/>
    <xf numFmtId="0" fontId="0" fillId="0" borderId="5" xfId="0" applyBorder="1"/>
    <xf numFmtId="0" fontId="1" fillId="0" borderId="7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5" xfId="0" applyNumberFormat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13" xfId="0" applyFont="1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3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" xfId="0" applyNumberFormat="1" applyFill="1" applyBorder="1" applyAlignment="1">
      <alignment horizontal="center"/>
    </xf>
    <xf numFmtId="0" fontId="0" fillId="2" borderId="1" xfId="0" applyFill="1" applyBorder="1"/>
    <xf numFmtId="0" fontId="0" fillId="3" borderId="11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" xfId="0" applyNumberFormat="1" applyFill="1" applyBorder="1" applyAlignment="1">
      <alignment horizontal="center"/>
    </xf>
    <xf numFmtId="0" fontId="0" fillId="3" borderId="1" xfId="0" applyFill="1" applyBorder="1"/>
    <xf numFmtId="0" fontId="0" fillId="3" borderId="8" xfId="0" applyNumberFormat="1" applyFill="1" applyBorder="1" applyAlignment="1">
      <alignment horizontal="center"/>
    </xf>
    <xf numFmtId="0" fontId="0" fillId="2" borderId="8" xfId="0" applyNumberFormat="1" applyFill="1" applyBorder="1" applyAlignment="1">
      <alignment horizontal="center"/>
    </xf>
    <xf numFmtId="0" fontId="0" fillId="0" borderId="8" xfId="0" applyNumberFormat="1" applyBorder="1" applyAlignment="1">
      <alignment horizontal="center"/>
    </xf>
    <xf numFmtId="0" fontId="0" fillId="0" borderId="9" xfId="0" applyNumberFormat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0" fillId="0" borderId="11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8" xfId="0" applyNumberFormat="1" applyFill="1" applyBorder="1" applyAlignment="1">
      <alignment horizontal="center"/>
    </xf>
    <xf numFmtId="0" fontId="0" fillId="0" borderId="1" xfId="0" applyFill="1" applyBorder="1"/>
    <xf numFmtId="0" fontId="0" fillId="3" borderId="4" xfId="0" applyFill="1" applyBorder="1" applyAlignment="1">
      <alignment wrapText="1"/>
    </xf>
    <xf numFmtId="0" fontId="0" fillId="0" borderId="4" xfId="0" applyBorder="1" applyAlignment="1">
      <alignment wrapText="1"/>
    </xf>
    <xf numFmtId="0" fontId="0" fillId="2" borderId="4" xfId="0" applyFill="1" applyBorder="1" applyAlignment="1">
      <alignment wrapText="1"/>
    </xf>
    <xf numFmtId="0" fontId="0" fillId="0" borderId="4" xfId="0" applyFill="1" applyBorder="1" applyAlignment="1">
      <alignment wrapText="1"/>
    </xf>
    <xf numFmtId="0" fontId="0" fillId="0" borderId="6" xfId="0" applyBorder="1" applyAlignment="1">
      <alignment wrapText="1"/>
    </xf>
    <xf numFmtId="0" fontId="0" fillId="2" borderId="0" xfId="0" applyNumberFormat="1" applyFill="1" applyBorder="1" applyAlignment="1">
      <alignment horizontal="center"/>
    </xf>
    <xf numFmtId="0" fontId="0" fillId="0" borderId="1" xfId="0" applyNumberFormat="1" applyBorder="1" applyAlignment="1">
      <alignment horizontal="center" wrapText="1"/>
    </xf>
    <xf numFmtId="20" fontId="0" fillId="0" borderId="1" xfId="0" applyNumberFormat="1" applyBorder="1" applyAlignment="1">
      <alignment horizontal="center"/>
    </xf>
    <xf numFmtId="20" fontId="0" fillId="0" borderId="4" xfId="0" applyNumberFormat="1" applyBorder="1" applyAlignment="1">
      <alignment horizontal="center"/>
    </xf>
    <xf numFmtId="0" fontId="1" fillId="0" borderId="25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0" fillId="4" borderId="19" xfId="0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20" fontId="0" fillId="4" borderId="20" xfId="0" applyNumberFormat="1" applyFill="1" applyBorder="1" applyAlignment="1">
      <alignment horizontal="center"/>
    </xf>
    <xf numFmtId="20" fontId="0" fillId="4" borderId="24" xfId="0" applyNumberFormat="1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0" fontId="0" fillId="4" borderId="1" xfId="0" applyNumberFormat="1" applyFill="1" applyBorder="1" applyAlignment="1">
      <alignment horizontal="center"/>
    </xf>
    <xf numFmtId="20" fontId="0" fillId="4" borderId="4" xfId="0" applyNumberFormat="1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16" fontId="1" fillId="4" borderId="23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16" fontId="1" fillId="4" borderId="28" xfId="0" applyNumberFormat="1" applyFont="1" applyFill="1" applyBorder="1" applyAlignment="1">
      <alignment horizontal="center"/>
    </xf>
    <xf numFmtId="0" fontId="0" fillId="4" borderId="29" xfId="0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20" fontId="0" fillId="4" borderId="30" xfId="0" applyNumberFormat="1" applyFill="1" applyBorder="1" applyAlignment="1">
      <alignment horizontal="center"/>
    </xf>
    <xf numFmtId="20" fontId="0" fillId="4" borderId="31" xfId="0" applyNumberFormat="1" applyFill="1" applyBorder="1" applyAlignment="1">
      <alignment horizontal="center"/>
    </xf>
    <xf numFmtId="16" fontId="1" fillId="0" borderId="10" xfId="0" applyNumberFormat="1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20" fontId="0" fillId="0" borderId="2" xfId="0" applyNumberFormat="1" applyBorder="1" applyAlignment="1">
      <alignment horizontal="center"/>
    </xf>
    <xf numFmtId="20" fontId="0" fillId="0" borderId="3" xfId="0" applyNumberFormat="1" applyBorder="1" applyAlignment="1">
      <alignment horizontal="center"/>
    </xf>
    <xf numFmtId="0" fontId="1" fillId="0" borderId="12" xfId="0" applyFont="1" applyBorder="1" applyAlignment="1">
      <alignment horizontal="center"/>
    </xf>
    <xf numFmtId="20" fontId="0" fillId="0" borderId="5" xfId="0" applyNumberFormat="1" applyBorder="1" applyAlignment="1">
      <alignment horizontal="center"/>
    </xf>
    <xf numFmtId="20" fontId="0" fillId="0" borderId="6" xfId="0" applyNumberFormat="1" applyBorder="1" applyAlignment="1">
      <alignment horizontal="center"/>
    </xf>
    <xf numFmtId="16" fontId="1" fillId="4" borderId="10" xfId="0" applyNumberFormat="1" applyFont="1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20" fontId="0" fillId="4" borderId="2" xfId="0" applyNumberFormat="1" applyFill="1" applyBorder="1" applyAlignment="1">
      <alignment horizontal="center"/>
    </xf>
    <xf numFmtId="20" fontId="0" fillId="4" borderId="3" xfId="0" applyNumberFormat="1" applyFill="1" applyBorder="1" applyAlignment="1">
      <alignment horizontal="center"/>
    </xf>
    <xf numFmtId="20" fontId="0" fillId="4" borderId="5" xfId="0" applyNumberFormat="1" applyFill="1" applyBorder="1" applyAlignment="1">
      <alignment horizontal="center"/>
    </xf>
    <xf numFmtId="20" fontId="0" fillId="4" borderId="6" xfId="0" applyNumberFormat="1" applyFill="1" applyBorder="1" applyAlignment="1">
      <alignment horizontal="center"/>
    </xf>
    <xf numFmtId="20" fontId="0" fillId="0" borderId="7" xfId="0" applyNumberFormat="1" applyBorder="1" applyAlignment="1">
      <alignment horizontal="center"/>
    </xf>
    <xf numFmtId="0" fontId="0" fillId="5" borderId="22" xfId="0" applyFill="1" applyBorder="1"/>
    <xf numFmtId="0" fontId="0" fillId="0" borderId="30" xfId="0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4" fillId="0" borderId="32" xfId="0" applyFont="1" applyBorder="1" applyAlignment="1">
      <alignment horizontal="center"/>
    </xf>
  </cellXfs>
  <cellStyles count="5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1"/>
  <sheetViews>
    <sheetView tabSelected="1" topLeftCell="M1" workbookViewId="0">
      <selection activeCell="N3" sqref="N3:P3"/>
    </sheetView>
  </sheetViews>
  <sheetFormatPr baseColWidth="10" defaultRowHeight="15" x14ac:dyDescent="0"/>
  <cols>
    <col min="7" max="7" width="14.6640625" customWidth="1"/>
    <col min="8" max="8" width="24.1640625" customWidth="1"/>
    <col min="9" max="9" width="27" customWidth="1"/>
    <col min="10" max="10" width="28.1640625" customWidth="1"/>
    <col min="11" max="11" width="26.1640625" customWidth="1"/>
    <col min="12" max="12" width="19.5" customWidth="1"/>
    <col min="13" max="13" width="28.1640625" customWidth="1"/>
    <col min="28" max="28" width="73.1640625" customWidth="1"/>
  </cols>
  <sheetData>
    <row r="1" spans="1:28" ht="16" thickBot="1"/>
    <row r="2" spans="1:28" ht="33" customHeight="1" thickBot="1">
      <c r="H2" s="95" t="s">
        <v>57</v>
      </c>
      <c r="I2" s="96"/>
      <c r="J2" s="96"/>
      <c r="K2" s="96"/>
      <c r="L2" s="96"/>
      <c r="M2" s="97"/>
    </row>
    <row r="3" spans="1:28" ht="60">
      <c r="A3" s="4" t="s">
        <v>11</v>
      </c>
      <c r="B3" s="3" t="s">
        <v>13</v>
      </c>
      <c r="C3" s="10" t="s">
        <v>0</v>
      </c>
      <c r="D3" s="10" t="s">
        <v>63</v>
      </c>
      <c r="E3" s="10" t="s">
        <v>1</v>
      </c>
      <c r="F3" s="10" t="s">
        <v>2</v>
      </c>
      <c r="G3" s="10" t="s">
        <v>3</v>
      </c>
      <c r="H3" s="39" t="s">
        <v>55</v>
      </c>
      <c r="I3" s="38" t="s">
        <v>40</v>
      </c>
      <c r="J3" s="38" t="s">
        <v>48</v>
      </c>
      <c r="K3" s="37" t="s">
        <v>74</v>
      </c>
      <c r="L3" s="38" t="s">
        <v>61</v>
      </c>
      <c r="M3" s="38" t="s">
        <v>65</v>
      </c>
      <c r="N3" s="98" t="s">
        <v>6</v>
      </c>
      <c r="O3" s="98"/>
      <c r="P3" s="98"/>
      <c r="Q3" s="98" t="s">
        <v>7</v>
      </c>
      <c r="R3" s="98"/>
      <c r="S3" s="98"/>
      <c r="T3" s="10" t="s">
        <v>8</v>
      </c>
      <c r="U3" s="10" t="s">
        <v>9</v>
      </c>
      <c r="V3" s="10" t="s">
        <v>10</v>
      </c>
      <c r="W3" s="10" t="s">
        <v>82</v>
      </c>
      <c r="X3" s="10" t="s">
        <v>81</v>
      </c>
      <c r="Y3" s="10" t="s">
        <v>79</v>
      </c>
      <c r="Z3" s="10" t="s">
        <v>80</v>
      </c>
      <c r="AA3" s="13" t="s">
        <v>62</v>
      </c>
      <c r="AB3" s="16" t="s">
        <v>56</v>
      </c>
    </row>
    <row r="4" spans="1:28">
      <c r="A4" s="26">
        <v>1</v>
      </c>
      <c r="B4" s="27" t="s">
        <v>12</v>
      </c>
      <c r="C4" s="28">
        <v>1</v>
      </c>
      <c r="D4" s="28">
        <v>16</v>
      </c>
      <c r="E4" s="28">
        <v>15</v>
      </c>
      <c r="F4" s="28" t="s">
        <v>5</v>
      </c>
      <c r="G4" s="28" t="s">
        <v>4</v>
      </c>
      <c r="H4" s="29" t="s">
        <v>20</v>
      </c>
      <c r="I4" s="30" t="s">
        <v>42</v>
      </c>
      <c r="J4" s="30" t="s">
        <v>51</v>
      </c>
      <c r="K4" s="32" t="s">
        <v>41</v>
      </c>
      <c r="L4" s="30">
        <v>2.2918931581079902</v>
      </c>
      <c r="M4" s="30">
        <f>L4-1</f>
        <v>1.2918931581079902</v>
      </c>
      <c r="N4" s="31">
        <v>44</v>
      </c>
      <c r="O4" s="31">
        <v>53.925199999999997</v>
      </c>
      <c r="P4" s="31">
        <f>N4+O4/60</f>
        <v>44.898753333333332</v>
      </c>
      <c r="Q4" s="31">
        <v>-125</v>
      </c>
      <c r="R4" s="31">
        <v>7.0090000000000003</v>
      </c>
      <c r="S4" s="31">
        <f>Q4-R4/60</f>
        <v>-125.11681666666667</v>
      </c>
      <c r="T4" s="31">
        <v>1356.5</v>
      </c>
      <c r="U4" s="31">
        <v>4</v>
      </c>
      <c r="V4" s="31">
        <v>50</v>
      </c>
      <c r="W4" s="31">
        <v>1</v>
      </c>
      <c r="X4" s="31">
        <v>1</v>
      </c>
      <c r="Y4" s="31">
        <v>1</v>
      </c>
      <c r="Z4" s="31">
        <v>64</v>
      </c>
      <c r="AA4" s="29" t="s">
        <v>67</v>
      </c>
      <c r="AB4" s="46" t="s">
        <v>92</v>
      </c>
    </row>
    <row r="5" spans="1:28" ht="30">
      <c r="A5" s="18">
        <v>2</v>
      </c>
      <c r="B5" s="11" t="s">
        <v>14</v>
      </c>
      <c r="C5" s="5">
        <v>8</v>
      </c>
      <c r="D5" s="5">
        <v>3</v>
      </c>
      <c r="E5" s="5">
        <v>16</v>
      </c>
      <c r="F5" s="5">
        <v>13</v>
      </c>
      <c r="G5" s="5" t="s">
        <v>5</v>
      </c>
      <c r="H5" s="14" t="s">
        <v>21</v>
      </c>
      <c r="I5" s="5" t="s">
        <v>153</v>
      </c>
      <c r="J5" s="94" t="s">
        <v>154</v>
      </c>
      <c r="K5" s="17" t="s">
        <v>155</v>
      </c>
      <c r="L5" s="17">
        <v>-1.5169026480000001</v>
      </c>
      <c r="M5" s="5">
        <f>L5-1</f>
        <v>-2.5169026480000003</v>
      </c>
      <c r="N5" s="1">
        <v>45</v>
      </c>
      <c r="O5" s="1">
        <v>6.3971999999999998</v>
      </c>
      <c r="P5" s="1">
        <f t="shared" ref="P5:P18" si="0">N5+O5/60</f>
        <v>45.106619999999999</v>
      </c>
      <c r="Q5" s="1">
        <v>-124</v>
      </c>
      <c r="R5" s="1">
        <v>34.247300000000003</v>
      </c>
      <c r="S5" s="1">
        <f t="shared" ref="S5:S17" si="1">Q5-R5/60</f>
        <v>-124.57078833333334</v>
      </c>
      <c r="T5" s="1">
        <v>348.7</v>
      </c>
      <c r="U5" s="1">
        <v>4</v>
      </c>
      <c r="V5" s="1">
        <v>50</v>
      </c>
      <c r="W5" s="1">
        <v>1</v>
      </c>
      <c r="X5" s="1">
        <v>1</v>
      </c>
      <c r="Y5" s="1">
        <v>1</v>
      </c>
      <c r="Z5" s="1">
        <v>64</v>
      </c>
      <c r="AA5" s="14" t="s">
        <v>156</v>
      </c>
      <c r="AB5" s="47" t="s">
        <v>157</v>
      </c>
    </row>
    <row r="6" spans="1:28" ht="30">
      <c r="A6" s="20">
        <v>3</v>
      </c>
      <c r="B6" s="21" t="s">
        <v>15</v>
      </c>
      <c r="C6" s="22">
        <v>10</v>
      </c>
      <c r="D6" s="22">
        <v>6</v>
      </c>
      <c r="E6" s="22">
        <v>14</v>
      </c>
      <c r="F6" s="22">
        <v>1</v>
      </c>
      <c r="G6" s="22" t="s">
        <v>18</v>
      </c>
      <c r="H6" s="23" t="s">
        <v>19</v>
      </c>
      <c r="I6" s="24" t="s">
        <v>43</v>
      </c>
      <c r="J6" s="24" t="s">
        <v>43</v>
      </c>
      <c r="K6" s="33" t="s">
        <v>43</v>
      </c>
      <c r="L6" s="24" t="s">
        <v>43</v>
      </c>
      <c r="M6" s="24" t="s">
        <v>43</v>
      </c>
      <c r="N6" s="25">
        <v>46</v>
      </c>
      <c r="O6" s="25">
        <v>10.4076</v>
      </c>
      <c r="P6" s="25">
        <f t="shared" si="0"/>
        <v>46.173459999999999</v>
      </c>
      <c r="Q6" s="25">
        <v>-124</v>
      </c>
      <c r="R6" s="25">
        <v>56.074300000000001</v>
      </c>
      <c r="S6" s="25">
        <f t="shared" si="1"/>
        <v>-124.93457166666667</v>
      </c>
      <c r="T6" s="25">
        <v>828.2</v>
      </c>
      <c r="U6" s="25">
        <v>4</v>
      </c>
      <c r="V6" s="25">
        <v>50</v>
      </c>
      <c r="W6" s="25">
        <v>1</v>
      </c>
      <c r="X6" s="25">
        <v>1</v>
      </c>
      <c r="Y6" s="25">
        <v>1</v>
      </c>
      <c r="Z6" s="25">
        <v>64</v>
      </c>
      <c r="AA6" s="23" t="s">
        <v>66</v>
      </c>
      <c r="AB6" s="48" t="s">
        <v>148</v>
      </c>
    </row>
    <row r="7" spans="1:28">
      <c r="A7" s="18">
        <v>4</v>
      </c>
      <c r="B7" s="11" t="s">
        <v>16</v>
      </c>
      <c r="C7" s="5">
        <v>2</v>
      </c>
      <c r="D7" s="5">
        <v>11</v>
      </c>
      <c r="E7" s="5">
        <v>7</v>
      </c>
      <c r="F7" s="5">
        <v>2</v>
      </c>
      <c r="G7" s="5" t="s">
        <v>17</v>
      </c>
      <c r="H7" s="14" t="s">
        <v>26</v>
      </c>
      <c r="I7" s="7" t="s">
        <v>45</v>
      </c>
      <c r="J7" s="7" t="s">
        <v>52</v>
      </c>
      <c r="K7" s="34" t="s">
        <v>44</v>
      </c>
      <c r="L7" s="7">
        <v>0.4304059445858</v>
      </c>
      <c r="M7" s="7">
        <f>L7-1</f>
        <v>-0.56959405541420005</v>
      </c>
      <c r="N7" s="1">
        <v>47</v>
      </c>
      <c r="O7" s="1">
        <v>4.8052999999999999</v>
      </c>
      <c r="P7" s="1">
        <f t="shared" si="0"/>
        <v>47.080088333333336</v>
      </c>
      <c r="Q7" s="1">
        <v>-124</v>
      </c>
      <c r="R7" s="1">
        <v>27.0276</v>
      </c>
      <c r="S7" s="1">
        <f t="shared" si="1"/>
        <v>-124.45046000000001</v>
      </c>
      <c r="T7" s="1">
        <v>55.8</v>
      </c>
      <c r="U7" s="1">
        <v>4</v>
      </c>
      <c r="V7" s="1">
        <v>50</v>
      </c>
      <c r="W7" s="1">
        <v>1</v>
      </c>
      <c r="X7" s="1">
        <v>1</v>
      </c>
      <c r="Y7" s="1">
        <v>1</v>
      </c>
      <c r="Z7" s="1">
        <v>64</v>
      </c>
      <c r="AA7" s="14" t="s">
        <v>67</v>
      </c>
      <c r="AB7" s="47" t="s">
        <v>93</v>
      </c>
    </row>
    <row r="8" spans="1:28">
      <c r="A8" s="20">
        <v>5</v>
      </c>
      <c r="B8" s="21" t="s">
        <v>58</v>
      </c>
      <c r="C8" s="22" t="s">
        <v>29</v>
      </c>
      <c r="D8" s="22">
        <v>12</v>
      </c>
      <c r="E8" s="22">
        <v>10</v>
      </c>
      <c r="F8" s="22">
        <v>8</v>
      </c>
      <c r="G8" s="22" t="s">
        <v>5</v>
      </c>
      <c r="H8" s="23" t="s">
        <v>27</v>
      </c>
      <c r="I8" s="24" t="s">
        <v>43</v>
      </c>
      <c r="J8" s="24" t="s">
        <v>43</v>
      </c>
      <c r="K8" s="33" t="s">
        <v>43</v>
      </c>
      <c r="L8" s="24" t="s">
        <v>43</v>
      </c>
      <c r="M8" s="24" t="s">
        <v>43</v>
      </c>
      <c r="N8" s="25">
        <v>47</v>
      </c>
      <c r="O8" s="25">
        <v>33.485500000000002</v>
      </c>
      <c r="P8" s="25">
        <f t="shared" si="0"/>
        <v>47.55809166666667</v>
      </c>
      <c r="Q8" s="25">
        <v>-125</v>
      </c>
      <c r="R8" s="25">
        <v>11.5305</v>
      </c>
      <c r="S8" s="25">
        <f t="shared" si="1"/>
        <v>-125.19217500000001</v>
      </c>
      <c r="T8" s="25">
        <v>563.4</v>
      </c>
      <c r="U8" s="25">
        <v>4</v>
      </c>
      <c r="V8" s="25">
        <v>50</v>
      </c>
      <c r="W8" s="25">
        <v>1</v>
      </c>
      <c r="X8" s="25">
        <v>1</v>
      </c>
      <c r="Y8" s="25">
        <v>1</v>
      </c>
      <c r="Z8" s="25">
        <v>64</v>
      </c>
      <c r="AA8" s="23" t="s">
        <v>68</v>
      </c>
      <c r="AB8" s="48" t="s">
        <v>150</v>
      </c>
    </row>
    <row r="9" spans="1:28">
      <c r="A9" s="18">
        <v>6</v>
      </c>
      <c r="B9" s="11" t="s">
        <v>59</v>
      </c>
      <c r="C9" s="5" t="s">
        <v>28</v>
      </c>
      <c r="D9" s="5">
        <v>13</v>
      </c>
      <c r="E9" s="5">
        <v>13</v>
      </c>
      <c r="F9" s="5">
        <v>15</v>
      </c>
      <c r="G9" s="5" t="s">
        <v>5</v>
      </c>
      <c r="H9" s="14" t="s">
        <v>30</v>
      </c>
      <c r="I9" s="7" t="s">
        <v>47</v>
      </c>
      <c r="J9" s="9" t="s">
        <v>53</v>
      </c>
      <c r="K9" s="34" t="s">
        <v>46</v>
      </c>
      <c r="L9" s="7">
        <v>4.341332886</v>
      </c>
      <c r="M9" s="7">
        <f t="shared" ref="M9:M15" si="2">L9-1</f>
        <v>3.341332886</v>
      </c>
      <c r="N9" s="1">
        <v>47</v>
      </c>
      <c r="O9" s="1">
        <v>53.480600000000003</v>
      </c>
      <c r="P9" s="1">
        <f t="shared" si="0"/>
        <v>47.891343333333332</v>
      </c>
      <c r="Q9" s="1">
        <v>-125</v>
      </c>
      <c r="R9" s="1">
        <v>8.3775999999999993</v>
      </c>
      <c r="S9" s="1">
        <f t="shared" si="1"/>
        <v>-125.13962666666667</v>
      </c>
      <c r="T9" s="1">
        <v>165.2</v>
      </c>
      <c r="U9" s="1">
        <v>4</v>
      </c>
      <c r="V9" s="1">
        <v>50</v>
      </c>
      <c r="W9" s="1">
        <v>1</v>
      </c>
      <c r="X9" s="1">
        <v>1</v>
      </c>
      <c r="Y9" s="1">
        <v>1</v>
      </c>
      <c r="Z9" s="1">
        <v>64</v>
      </c>
      <c r="AA9" s="14" t="s">
        <v>69</v>
      </c>
      <c r="AB9" s="47" t="s">
        <v>93</v>
      </c>
    </row>
    <row r="10" spans="1:28" ht="45">
      <c r="A10" s="20">
        <v>7</v>
      </c>
      <c r="B10" s="21" t="s">
        <v>60</v>
      </c>
      <c r="C10" s="22">
        <v>7</v>
      </c>
      <c r="D10" s="22">
        <v>15</v>
      </c>
      <c r="E10" s="22">
        <v>4</v>
      </c>
      <c r="F10" s="22">
        <v>14</v>
      </c>
      <c r="G10" s="22" t="s">
        <v>5</v>
      </c>
      <c r="H10" s="23" t="s">
        <v>31</v>
      </c>
      <c r="I10" s="24" t="s">
        <v>50</v>
      </c>
      <c r="J10" s="24" t="s">
        <v>54</v>
      </c>
      <c r="K10" s="51" t="s">
        <v>49</v>
      </c>
      <c r="L10" s="24">
        <v>-0.83065991035999998</v>
      </c>
      <c r="M10" s="24">
        <f t="shared" si="2"/>
        <v>-1.8306599103600001</v>
      </c>
      <c r="N10" s="25">
        <v>48</v>
      </c>
      <c r="O10" s="25">
        <v>18.4194</v>
      </c>
      <c r="P10" s="25">
        <f t="shared" si="0"/>
        <v>48.306989999999999</v>
      </c>
      <c r="Q10" s="25">
        <v>-125</v>
      </c>
      <c r="R10" s="25">
        <v>36.023600000000002</v>
      </c>
      <c r="S10" s="25">
        <f t="shared" si="1"/>
        <v>-125.60039333333333</v>
      </c>
      <c r="T10" s="25">
        <v>139</v>
      </c>
      <c r="U10" s="25">
        <v>4</v>
      </c>
      <c r="V10" s="25">
        <v>50</v>
      </c>
      <c r="W10" s="25">
        <v>1</v>
      </c>
      <c r="X10" s="25">
        <v>1</v>
      </c>
      <c r="Y10" s="25">
        <v>1</v>
      </c>
      <c r="Z10" s="25">
        <v>64</v>
      </c>
      <c r="AA10" s="23" t="s">
        <v>70</v>
      </c>
      <c r="AB10" s="48" t="s">
        <v>149</v>
      </c>
    </row>
    <row r="11" spans="1:28">
      <c r="A11" s="18">
        <v>8</v>
      </c>
      <c r="B11" s="11" t="s">
        <v>22</v>
      </c>
      <c r="C11" s="5">
        <v>9</v>
      </c>
      <c r="D11" s="5">
        <v>14</v>
      </c>
      <c r="E11" s="5">
        <v>3</v>
      </c>
      <c r="F11" s="5" t="s">
        <v>32</v>
      </c>
      <c r="G11" s="5" t="s">
        <v>5</v>
      </c>
      <c r="H11" s="14" t="s">
        <v>77</v>
      </c>
      <c r="I11" s="7" t="s">
        <v>75</v>
      </c>
      <c r="J11" s="7" t="s">
        <v>78</v>
      </c>
      <c r="K11" s="34" t="s">
        <v>76</v>
      </c>
      <c r="L11" s="7">
        <v>-0.49804531782865502</v>
      </c>
      <c r="M11" s="7">
        <f t="shared" si="2"/>
        <v>-1.498045317828655</v>
      </c>
      <c r="N11" s="1">
        <v>48</v>
      </c>
      <c r="O11" s="1">
        <v>46.060699999999997</v>
      </c>
      <c r="P11" s="1">
        <f t="shared" si="0"/>
        <v>48.767678333333336</v>
      </c>
      <c r="Q11" s="1">
        <v>-126</v>
      </c>
      <c r="R11" s="1">
        <v>11.55</v>
      </c>
      <c r="S11" s="1">
        <f t="shared" si="1"/>
        <v>-126.1925</v>
      </c>
      <c r="T11" s="1">
        <v>143.30000000000001</v>
      </c>
      <c r="U11" s="1">
        <v>4</v>
      </c>
      <c r="V11" s="1">
        <v>50</v>
      </c>
      <c r="W11" s="1">
        <v>1</v>
      </c>
      <c r="X11" s="1">
        <v>1</v>
      </c>
      <c r="Y11" s="1">
        <v>1</v>
      </c>
      <c r="Z11" s="1">
        <v>64</v>
      </c>
      <c r="AA11" s="14" t="s">
        <v>67</v>
      </c>
      <c r="AB11" s="47" t="s">
        <v>94</v>
      </c>
    </row>
    <row r="12" spans="1:28">
      <c r="A12" s="40">
        <v>9</v>
      </c>
      <c r="B12" s="41" t="s">
        <v>23</v>
      </c>
      <c r="C12" s="42">
        <v>5</v>
      </c>
      <c r="D12" s="42">
        <v>10</v>
      </c>
      <c r="E12" s="42">
        <v>8</v>
      </c>
      <c r="F12" s="42">
        <v>3</v>
      </c>
      <c r="G12" s="42">
        <v>9</v>
      </c>
      <c r="H12" s="43" t="s">
        <v>33</v>
      </c>
      <c r="I12" s="36" t="s">
        <v>64</v>
      </c>
      <c r="J12" s="36" t="s">
        <v>73</v>
      </c>
      <c r="K12" s="44" t="s">
        <v>72</v>
      </c>
      <c r="L12" s="36">
        <v>-1.91203094646334</v>
      </c>
      <c r="M12" s="36">
        <f t="shared" si="2"/>
        <v>-2.9120309464633403</v>
      </c>
      <c r="N12" s="45">
        <v>49</v>
      </c>
      <c r="O12" s="45">
        <v>9.0253999999999994</v>
      </c>
      <c r="P12" s="45">
        <f t="shared" si="0"/>
        <v>49.150423333333336</v>
      </c>
      <c r="Q12" s="45">
        <v>-126</v>
      </c>
      <c r="R12" s="45">
        <v>43.3277</v>
      </c>
      <c r="S12" s="45">
        <f t="shared" si="1"/>
        <v>-126.72212833333333</v>
      </c>
      <c r="T12" s="45">
        <v>132.9</v>
      </c>
      <c r="U12" s="45">
        <v>4</v>
      </c>
      <c r="V12" s="45">
        <v>50</v>
      </c>
      <c r="W12" s="45">
        <v>1</v>
      </c>
      <c r="X12" s="45">
        <v>1</v>
      </c>
      <c r="Y12" s="45">
        <v>1</v>
      </c>
      <c r="Z12" s="45">
        <v>64</v>
      </c>
      <c r="AA12" s="43" t="s">
        <v>71</v>
      </c>
      <c r="AB12" s="49" t="s">
        <v>103</v>
      </c>
    </row>
    <row r="13" spans="1:28">
      <c r="A13" s="18">
        <v>10</v>
      </c>
      <c r="B13" s="11" t="s">
        <v>87</v>
      </c>
      <c r="C13" s="5">
        <v>12</v>
      </c>
      <c r="D13" s="5">
        <v>7</v>
      </c>
      <c r="E13" s="5">
        <v>5</v>
      </c>
      <c r="F13" s="5">
        <v>5</v>
      </c>
      <c r="G13" s="5">
        <v>10</v>
      </c>
      <c r="H13" s="14" t="s">
        <v>34</v>
      </c>
      <c r="I13" s="7" t="s">
        <v>89</v>
      </c>
      <c r="J13" s="7" t="s">
        <v>91</v>
      </c>
      <c r="K13" s="34" t="s">
        <v>90</v>
      </c>
      <c r="L13" s="52">
        <f>1.208303437</f>
        <v>1.2083034370000001</v>
      </c>
      <c r="M13" s="7">
        <f t="shared" si="2"/>
        <v>0.20830343700000009</v>
      </c>
      <c r="N13" s="1">
        <v>46</v>
      </c>
      <c r="O13" s="1">
        <v>19.382000000000001</v>
      </c>
      <c r="P13" s="1">
        <f t="shared" si="0"/>
        <v>46.323033333333335</v>
      </c>
      <c r="Q13" s="1">
        <v>-127</v>
      </c>
      <c r="R13" s="1">
        <v>2.3401000000000001</v>
      </c>
      <c r="S13" s="1">
        <f t="shared" si="1"/>
        <v>-127.03900166666666</v>
      </c>
      <c r="T13" s="1">
        <v>2724.1</v>
      </c>
      <c r="U13" s="1">
        <v>4</v>
      </c>
      <c r="V13" s="1">
        <v>50</v>
      </c>
      <c r="W13" s="1">
        <v>1</v>
      </c>
      <c r="X13" s="1">
        <v>1</v>
      </c>
      <c r="Y13" s="1">
        <v>1</v>
      </c>
      <c r="Z13" s="1">
        <v>64</v>
      </c>
      <c r="AA13" s="14" t="s">
        <v>67</v>
      </c>
      <c r="AB13" s="47" t="s">
        <v>106</v>
      </c>
    </row>
    <row r="14" spans="1:28">
      <c r="A14" s="18">
        <v>11</v>
      </c>
      <c r="B14" s="11" t="s">
        <v>95</v>
      </c>
      <c r="C14" s="5">
        <v>4</v>
      </c>
      <c r="D14" s="5">
        <v>8</v>
      </c>
      <c r="E14" s="5">
        <v>2</v>
      </c>
      <c r="F14" s="5">
        <v>9</v>
      </c>
      <c r="G14" s="5">
        <v>12</v>
      </c>
      <c r="H14" s="14" t="s">
        <v>35</v>
      </c>
      <c r="I14" s="7" t="s">
        <v>96</v>
      </c>
      <c r="J14" s="7" t="s">
        <v>97</v>
      </c>
      <c r="K14" s="34" t="s">
        <v>98</v>
      </c>
      <c r="L14" s="7">
        <v>-5.93618154525756E-2</v>
      </c>
      <c r="M14" s="7">
        <f t="shared" si="2"/>
        <v>-1.0593618154525757</v>
      </c>
      <c r="N14" s="1">
        <v>45</v>
      </c>
      <c r="O14" s="1">
        <v>41.131500000000003</v>
      </c>
      <c r="P14" s="1">
        <f t="shared" si="0"/>
        <v>45.685524999999998</v>
      </c>
      <c r="Q14" s="1">
        <v>-127</v>
      </c>
      <c r="R14" s="1">
        <v>7.35</v>
      </c>
      <c r="S14" s="1">
        <f t="shared" si="1"/>
        <v>-127.1225</v>
      </c>
      <c r="T14" s="1">
        <v>2821</v>
      </c>
      <c r="U14" s="1">
        <v>4</v>
      </c>
      <c r="V14" s="1">
        <v>50</v>
      </c>
      <c r="W14" s="1">
        <v>1</v>
      </c>
      <c r="X14" s="1">
        <v>1</v>
      </c>
      <c r="Y14" s="1">
        <v>1</v>
      </c>
      <c r="Z14" s="1">
        <v>64</v>
      </c>
      <c r="AA14" s="14" t="s">
        <v>67</v>
      </c>
      <c r="AB14" s="47" t="s">
        <v>104</v>
      </c>
    </row>
    <row r="15" spans="1:28">
      <c r="A15" s="18">
        <v>12</v>
      </c>
      <c r="B15" s="11" t="s">
        <v>86</v>
      </c>
      <c r="C15" s="5">
        <v>11</v>
      </c>
      <c r="D15" s="5">
        <v>2</v>
      </c>
      <c r="E15" s="5">
        <v>1</v>
      </c>
      <c r="F15" s="5">
        <v>7</v>
      </c>
      <c r="G15" s="5">
        <v>13</v>
      </c>
      <c r="H15" s="14" t="s">
        <v>36</v>
      </c>
      <c r="I15" s="7" t="s">
        <v>83</v>
      </c>
      <c r="J15" s="7" t="s">
        <v>85</v>
      </c>
      <c r="K15" s="34" t="s">
        <v>84</v>
      </c>
      <c r="L15" s="7">
        <v>-2.66477590799331</v>
      </c>
      <c r="M15" s="7">
        <f t="shared" si="2"/>
        <v>-3.66477590799331</v>
      </c>
      <c r="N15" s="1">
        <v>46</v>
      </c>
      <c r="O15" s="1">
        <v>8.2696000000000005</v>
      </c>
      <c r="P15" s="1">
        <f t="shared" si="0"/>
        <v>46.137826666666669</v>
      </c>
      <c r="Q15" s="1">
        <v>-126</v>
      </c>
      <c r="R15" s="1">
        <v>10.324999999999999</v>
      </c>
      <c r="S15" s="1">
        <f t="shared" si="1"/>
        <v>-126.17208333333333</v>
      </c>
      <c r="T15" s="1">
        <v>2654.4</v>
      </c>
      <c r="U15" s="1">
        <v>4</v>
      </c>
      <c r="V15" s="1">
        <v>50</v>
      </c>
      <c r="W15" s="1">
        <v>1</v>
      </c>
      <c r="X15" s="1">
        <v>1</v>
      </c>
      <c r="Y15" s="1">
        <v>1</v>
      </c>
      <c r="Z15" s="1">
        <v>64</v>
      </c>
      <c r="AA15" s="14" t="s">
        <v>88</v>
      </c>
      <c r="AB15" s="47" t="s">
        <v>93</v>
      </c>
    </row>
    <row r="16" spans="1:28">
      <c r="A16" s="18">
        <v>13</v>
      </c>
      <c r="B16" s="11" t="s">
        <v>105</v>
      </c>
      <c r="C16" s="5">
        <v>3</v>
      </c>
      <c r="D16" s="5">
        <v>5</v>
      </c>
      <c r="E16" s="5">
        <v>9</v>
      </c>
      <c r="F16" s="5">
        <v>11</v>
      </c>
      <c r="G16" s="5">
        <v>8</v>
      </c>
      <c r="H16" s="14" t="s">
        <v>37</v>
      </c>
      <c r="I16" s="7" t="s">
        <v>99</v>
      </c>
      <c r="J16" s="7" t="s">
        <v>100</v>
      </c>
      <c r="K16" s="34" t="s">
        <v>101</v>
      </c>
      <c r="L16" s="7">
        <v>1.58385330066084</v>
      </c>
      <c r="M16" s="7">
        <f>L16-1</f>
        <v>0.58385330066083996</v>
      </c>
      <c r="N16" s="1">
        <v>45</v>
      </c>
      <c r="O16" s="1">
        <v>29.933900000000001</v>
      </c>
      <c r="P16" s="1">
        <f t="shared" si="0"/>
        <v>45.498898333333337</v>
      </c>
      <c r="Q16" s="1">
        <v>-126</v>
      </c>
      <c r="R16" s="1">
        <v>16.006900000000002</v>
      </c>
      <c r="S16" s="1">
        <f t="shared" si="1"/>
        <v>-126.26678166666667</v>
      </c>
      <c r="T16" s="1">
        <v>2662</v>
      </c>
      <c r="U16" s="1">
        <v>4</v>
      </c>
      <c r="V16" s="1">
        <v>50</v>
      </c>
      <c r="W16" s="1">
        <v>1</v>
      </c>
      <c r="X16" s="1">
        <v>1</v>
      </c>
      <c r="Y16" s="1">
        <v>1</v>
      </c>
      <c r="Z16" s="1">
        <v>64</v>
      </c>
      <c r="AA16" s="14" t="s">
        <v>67</v>
      </c>
      <c r="AB16" s="47" t="s">
        <v>93</v>
      </c>
    </row>
    <row r="17" spans="1:28" ht="30">
      <c r="A17" s="18">
        <v>14</v>
      </c>
      <c r="B17" s="11" t="s">
        <v>24</v>
      </c>
      <c r="C17" s="5">
        <v>6</v>
      </c>
      <c r="D17" s="5">
        <v>4</v>
      </c>
      <c r="E17" s="5">
        <v>6</v>
      </c>
      <c r="F17" s="5">
        <v>10</v>
      </c>
      <c r="G17" s="5">
        <v>11</v>
      </c>
      <c r="H17" s="14" t="s">
        <v>38</v>
      </c>
      <c r="I17" s="7" t="s">
        <v>107</v>
      </c>
      <c r="J17" s="7" t="s">
        <v>108</v>
      </c>
      <c r="K17" s="34" t="s">
        <v>109</v>
      </c>
      <c r="L17" s="7">
        <v>-0.294444456696</v>
      </c>
      <c r="M17" s="7">
        <f>L17-1</f>
        <v>-1.2944444566960001</v>
      </c>
      <c r="N17" s="1">
        <v>44</v>
      </c>
      <c r="O17" s="1">
        <v>7.1237000000000004</v>
      </c>
      <c r="P17" s="1">
        <f t="shared" si="0"/>
        <v>44.118728333333337</v>
      </c>
      <c r="Q17" s="1">
        <v>-124</v>
      </c>
      <c r="R17" s="1">
        <v>53.7209</v>
      </c>
      <c r="S17" s="1">
        <f t="shared" si="1"/>
        <v>-124.89534833333333</v>
      </c>
      <c r="T17" s="1">
        <v>126.4</v>
      </c>
      <c r="U17" s="1">
        <v>4</v>
      </c>
      <c r="V17" s="1">
        <v>50</v>
      </c>
      <c r="W17" s="1">
        <v>1</v>
      </c>
      <c r="X17" s="1">
        <v>1</v>
      </c>
      <c r="Y17" s="1">
        <v>1</v>
      </c>
      <c r="Z17" s="1">
        <v>64</v>
      </c>
      <c r="AA17" s="14" t="s">
        <v>67</v>
      </c>
      <c r="AB17" s="47" t="s">
        <v>151</v>
      </c>
    </row>
    <row r="18" spans="1:28" ht="16" thickBot="1">
      <c r="A18" s="19">
        <v>15</v>
      </c>
      <c r="B18" s="12" t="s">
        <v>25</v>
      </c>
      <c r="C18" s="6">
        <v>13</v>
      </c>
      <c r="D18" s="6">
        <v>9</v>
      </c>
      <c r="E18" s="6">
        <v>11</v>
      </c>
      <c r="F18" s="6">
        <v>12</v>
      </c>
      <c r="G18" s="6">
        <v>1</v>
      </c>
      <c r="H18" s="15" t="s">
        <v>39</v>
      </c>
      <c r="I18" s="8" t="s">
        <v>110</v>
      </c>
      <c r="J18" s="8" t="s">
        <v>111</v>
      </c>
      <c r="K18" s="35" t="s">
        <v>112</v>
      </c>
      <c r="L18" s="8">
        <v>-0.80719409137964204</v>
      </c>
      <c r="M18" s="8">
        <f>L18-1</f>
        <v>-1.807194091379642</v>
      </c>
      <c r="N18" s="2">
        <v>44</v>
      </c>
      <c r="O18" s="2">
        <v>28.370999999999999</v>
      </c>
      <c r="P18" s="2">
        <f t="shared" si="0"/>
        <v>44.472850000000001</v>
      </c>
      <c r="Q18" s="2">
        <v>-124</v>
      </c>
      <c r="R18" s="2">
        <v>37.296799999999998</v>
      </c>
      <c r="S18" s="2">
        <f>Q18-R18/60</f>
        <v>-124.62161333333333</v>
      </c>
      <c r="T18" s="2">
        <v>142.80000000000001</v>
      </c>
      <c r="U18" s="2">
        <v>4</v>
      </c>
      <c r="V18" s="2">
        <v>50</v>
      </c>
      <c r="W18" s="2">
        <v>1</v>
      </c>
      <c r="X18" s="2">
        <v>1</v>
      </c>
      <c r="Y18" s="2">
        <v>1</v>
      </c>
      <c r="Z18" s="2">
        <v>64</v>
      </c>
      <c r="AA18" s="15" t="s">
        <v>67</v>
      </c>
      <c r="AB18" s="50" t="s">
        <v>152</v>
      </c>
    </row>
    <row r="21" spans="1:28">
      <c r="A21" t="s">
        <v>102</v>
      </c>
    </row>
  </sheetData>
  <mergeCells count="3">
    <mergeCell ref="H2:M2"/>
    <mergeCell ref="N3:P3"/>
    <mergeCell ref="Q3:S3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K22"/>
  <sheetViews>
    <sheetView workbookViewId="0">
      <selection activeCell="B5" sqref="B5"/>
    </sheetView>
  </sheetViews>
  <sheetFormatPr baseColWidth="10" defaultRowHeight="15" x14ac:dyDescent="0"/>
  <cols>
    <col min="5" max="5" width="10.83203125" customWidth="1"/>
  </cols>
  <sheetData>
    <row r="4" spans="2:11" ht="26" thickBot="1">
      <c r="B4" s="99" t="s">
        <v>145</v>
      </c>
      <c r="C4" s="99"/>
      <c r="D4" s="99"/>
      <c r="E4" s="99"/>
      <c r="F4" s="99"/>
      <c r="G4" s="99"/>
      <c r="H4" s="99"/>
      <c r="I4" s="99"/>
      <c r="J4" s="99"/>
      <c r="K4" s="99"/>
    </row>
    <row r="5" spans="2:11" ht="31" thickBot="1">
      <c r="B5" s="93"/>
      <c r="C5" s="55" t="s">
        <v>144</v>
      </c>
      <c r="D5" s="56" t="s">
        <v>143</v>
      </c>
      <c r="E5" s="56" t="s">
        <v>113</v>
      </c>
      <c r="F5" s="56" t="s">
        <v>114</v>
      </c>
      <c r="G5" s="56" t="s">
        <v>115</v>
      </c>
      <c r="H5" s="56" t="s">
        <v>116</v>
      </c>
      <c r="I5" s="56" t="s">
        <v>117</v>
      </c>
      <c r="J5" s="56" t="s">
        <v>146</v>
      </c>
      <c r="K5" s="57" t="s">
        <v>118</v>
      </c>
    </row>
    <row r="6" spans="2:11" ht="16" thickBot="1">
      <c r="B6" s="72">
        <v>41103</v>
      </c>
      <c r="C6" s="73" t="s">
        <v>12</v>
      </c>
      <c r="D6" s="74" t="s">
        <v>119</v>
      </c>
      <c r="E6" s="74" t="s">
        <v>120</v>
      </c>
      <c r="F6" s="74" t="s">
        <v>120</v>
      </c>
      <c r="G6" s="75">
        <v>0.72777777777777775</v>
      </c>
      <c r="H6" s="75">
        <v>0.73263888888888884</v>
      </c>
      <c r="I6" s="75">
        <v>0.91666666666666663</v>
      </c>
      <c r="J6" s="75">
        <v>0.92013888888888884</v>
      </c>
      <c r="K6" s="76">
        <v>0.94791666666666663</v>
      </c>
    </row>
    <row r="7" spans="2:11">
      <c r="B7" s="77">
        <v>41104</v>
      </c>
      <c r="C7" s="78" t="s">
        <v>15</v>
      </c>
      <c r="D7" s="79" t="s">
        <v>121</v>
      </c>
      <c r="E7" s="80">
        <v>0.31180555555555556</v>
      </c>
      <c r="F7" s="79">
        <v>7</v>
      </c>
      <c r="G7" s="80">
        <v>0.31458333333333333</v>
      </c>
      <c r="H7" s="80">
        <v>0.31944444444444448</v>
      </c>
      <c r="I7" s="80">
        <v>0.32916666666666666</v>
      </c>
      <c r="J7" s="80">
        <v>0.33124999999999999</v>
      </c>
      <c r="K7" s="81">
        <v>0.33888888888888885</v>
      </c>
    </row>
    <row r="8" spans="2:11">
      <c r="B8" s="69"/>
      <c r="C8" s="11" t="s">
        <v>16</v>
      </c>
      <c r="D8" s="5" t="s">
        <v>122</v>
      </c>
      <c r="E8" s="53">
        <v>0.59791666666666665</v>
      </c>
      <c r="F8" s="5">
        <v>7</v>
      </c>
      <c r="G8" s="53">
        <v>0.61458333333333337</v>
      </c>
      <c r="H8" s="53">
        <v>0.61944444444444446</v>
      </c>
      <c r="I8" s="53">
        <v>0.62013888888888891</v>
      </c>
      <c r="J8" s="53">
        <v>0.63124999999999998</v>
      </c>
      <c r="K8" s="54">
        <v>0.64444444444444449</v>
      </c>
    </row>
    <row r="9" spans="2:11">
      <c r="B9" s="69"/>
      <c r="C9" s="11" t="s">
        <v>123</v>
      </c>
      <c r="D9" s="5" t="s">
        <v>124</v>
      </c>
      <c r="E9" s="53">
        <v>0.84652777777777777</v>
      </c>
      <c r="F9" s="5">
        <v>7</v>
      </c>
      <c r="G9" s="53">
        <v>0.86249999999999993</v>
      </c>
      <c r="H9" s="5" t="s">
        <v>120</v>
      </c>
      <c r="I9" s="5" t="s">
        <v>120</v>
      </c>
      <c r="J9" s="53">
        <v>0.87708333333333333</v>
      </c>
      <c r="K9" s="54">
        <v>0.88541666666666663</v>
      </c>
    </row>
    <row r="10" spans="2:11" ht="16" thickBot="1">
      <c r="B10" s="82"/>
      <c r="C10" s="12" t="s">
        <v>125</v>
      </c>
      <c r="D10" s="6" t="s">
        <v>126</v>
      </c>
      <c r="E10" s="83">
        <v>0.98749999999999993</v>
      </c>
      <c r="F10" s="6">
        <v>7</v>
      </c>
      <c r="G10" s="83">
        <v>0.98819444444444438</v>
      </c>
      <c r="H10" s="6" t="s">
        <v>127</v>
      </c>
      <c r="I10" s="6" t="s">
        <v>127</v>
      </c>
      <c r="J10" s="83">
        <v>0.99583333333333324</v>
      </c>
      <c r="K10" s="84">
        <v>6.9444444444444441E-3</v>
      </c>
    </row>
    <row r="11" spans="2:11">
      <c r="B11" s="85">
        <v>41105</v>
      </c>
      <c r="C11" s="86" t="s">
        <v>128</v>
      </c>
      <c r="D11" s="87" t="s">
        <v>129</v>
      </c>
      <c r="E11" s="88">
        <v>0.18194444444444444</v>
      </c>
      <c r="F11" s="87">
        <v>7</v>
      </c>
      <c r="G11" s="88">
        <v>0.18263888888888891</v>
      </c>
      <c r="H11" s="87" t="s">
        <v>120</v>
      </c>
      <c r="I11" s="87" t="s">
        <v>120</v>
      </c>
      <c r="J11" s="88">
        <v>0.1875</v>
      </c>
      <c r="K11" s="89">
        <v>0.19722222222222222</v>
      </c>
    </row>
    <row r="12" spans="2:11">
      <c r="B12" s="70"/>
      <c r="C12" s="62" t="s">
        <v>23</v>
      </c>
      <c r="D12" s="63" t="s">
        <v>130</v>
      </c>
      <c r="E12" s="64">
        <v>0.56319444444444444</v>
      </c>
      <c r="F12" s="63">
        <v>7</v>
      </c>
      <c r="G12" s="64">
        <v>0.56388888888888888</v>
      </c>
      <c r="H12" s="63"/>
      <c r="I12" s="64">
        <v>0.57013888888888886</v>
      </c>
      <c r="J12" s="64">
        <v>0.56805555555555554</v>
      </c>
      <c r="K12" s="65">
        <v>0.57708333333333328</v>
      </c>
    </row>
    <row r="13" spans="2:11" ht="16" thickBot="1">
      <c r="B13" s="71"/>
      <c r="C13" s="66" t="s">
        <v>22</v>
      </c>
      <c r="D13" s="67" t="s">
        <v>131</v>
      </c>
      <c r="E13" s="90">
        <v>0.72569444444444453</v>
      </c>
      <c r="F13" s="67"/>
      <c r="G13" s="90">
        <v>0.7270833333333333</v>
      </c>
      <c r="H13" s="67"/>
      <c r="I13" s="90">
        <v>0.73472222222222217</v>
      </c>
      <c r="J13" s="90">
        <v>0.73402777777777783</v>
      </c>
      <c r="K13" s="91">
        <v>0.7402777777777777</v>
      </c>
    </row>
    <row r="14" spans="2:11">
      <c r="B14" s="77">
        <v>41106</v>
      </c>
      <c r="C14" s="92" t="s">
        <v>132</v>
      </c>
      <c r="D14" s="79" t="s">
        <v>133</v>
      </c>
      <c r="E14" s="80">
        <v>0.41944444444444445</v>
      </c>
      <c r="F14" s="79">
        <v>7</v>
      </c>
      <c r="G14" s="80">
        <v>0.4201388888888889</v>
      </c>
      <c r="H14" s="80">
        <v>0.42499999999999999</v>
      </c>
      <c r="I14" s="80">
        <v>0.45624999999999999</v>
      </c>
      <c r="J14" s="80">
        <v>0.46736111111111112</v>
      </c>
      <c r="K14" s="81">
        <v>0.48472222222222222</v>
      </c>
    </row>
    <row r="15" spans="2:11">
      <c r="B15" s="69"/>
      <c r="C15" s="11" t="s">
        <v>134</v>
      </c>
      <c r="D15" s="5" t="s">
        <v>135</v>
      </c>
      <c r="E15" s="53">
        <v>0.65555555555555556</v>
      </c>
      <c r="F15" s="5">
        <v>7</v>
      </c>
      <c r="G15" s="53">
        <v>0.65625</v>
      </c>
      <c r="H15" s="53">
        <v>0.66319444444444442</v>
      </c>
      <c r="I15" s="53">
        <v>0.69444444444444453</v>
      </c>
      <c r="J15" s="53">
        <v>0.70277777777777783</v>
      </c>
      <c r="K15" s="54">
        <v>0.7104166666666667</v>
      </c>
    </row>
    <row r="16" spans="2:11" ht="16" thickBot="1">
      <c r="B16" s="82"/>
      <c r="C16" s="12" t="s">
        <v>136</v>
      </c>
      <c r="D16" s="6" t="s">
        <v>137</v>
      </c>
      <c r="E16" s="83">
        <v>0.88958333333333339</v>
      </c>
      <c r="F16" s="6">
        <v>7</v>
      </c>
      <c r="G16" s="83">
        <v>0.89027777777777783</v>
      </c>
      <c r="H16" s="6"/>
      <c r="I16" s="83">
        <v>0.92708333333333337</v>
      </c>
      <c r="J16" s="83">
        <v>0.93402777777777779</v>
      </c>
      <c r="K16" s="84">
        <v>0.94097222222222221</v>
      </c>
    </row>
    <row r="17" spans="2:11">
      <c r="B17" s="68">
        <v>41107</v>
      </c>
      <c r="C17" s="58" t="s">
        <v>138</v>
      </c>
      <c r="D17" s="59" t="s">
        <v>139</v>
      </c>
      <c r="E17" s="60">
        <v>0.15069444444444444</v>
      </c>
      <c r="F17" s="59">
        <v>7</v>
      </c>
      <c r="G17" s="60">
        <v>0.15138888888888888</v>
      </c>
      <c r="H17" s="60">
        <v>0.15763888888888888</v>
      </c>
      <c r="I17" s="60">
        <v>0.1875</v>
      </c>
      <c r="J17" s="60">
        <v>0.19930555555555554</v>
      </c>
      <c r="K17" s="61">
        <v>0.2076388888888889</v>
      </c>
    </row>
    <row r="18" spans="2:11">
      <c r="B18" s="70"/>
      <c r="C18" s="62" t="s">
        <v>24</v>
      </c>
      <c r="D18" s="63" t="s">
        <v>140</v>
      </c>
      <c r="E18" s="64">
        <v>0.64374999999999993</v>
      </c>
      <c r="F18" s="63">
        <v>7</v>
      </c>
      <c r="G18" s="64">
        <v>0.64861111111111114</v>
      </c>
      <c r="H18" s="63"/>
      <c r="I18" s="64">
        <v>0.65555555555555556</v>
      </c>
      <c r="J18" s="64">
        <v>0.65486111111111112</v>
      </c>
      <c r="K18" s="65">
        <v>0.66249999999999998</v>
      </c>
    </row>
    <row r="19" spans="2:11">
      <c r="B19" s="70"/>
      <c r="C19" s="62" t="s">
        <v>25</v>
      </c>
      <c r="D19" s="63" t="s">
        <v>141</v>
      </c>
      <c r="E19" s="64">
        <v>0.77361111111111114</v>
      </c>
      <c r="F19" s="63">
        <v>7</v>
      </c>
      <c r="G19" s="64">
        <v>0.77500000000000002</v>
      </c>
      <c r="H19" s="63"/>
      <c r="I19" s="64">
        <v>0.78055555555555556</v>
      </c>
      <c r="J19" s="64">
        <v>0.78125</v>
      </c>
      <c r="K19" s="65">
        <v>0.78819444444444453</v>
      </c>
    </row>
    <row r="20" spans="2:11" ht="16" thickBot="1">
      <c r="B20" s="71"/>
      <c r="C20" s="66" t="s">
        <v>14</v>
      </c>
      <c r="D20" s="67" t="s">
        <v>142</v>
      </c>
      <c r="E20" s="67"/>
      <c r="F20" s="67">
        <v>7</v>
      </c>
      <c r="G20" s="90">
        <v>4.7222222222222221E-2</v>
      </c>
      <c r="H20" s="67"/>
      <c r="I20" s="90">
        <v>5.5555555555555552E-2</v>
      </c>
      <c r="J20" s="90">
        <v>5.5555555555555552E-2</v>
      </c>
      <c r="K20" s="91">
        <v>6.3888888888888884E-2</v>
      </c>
    </row>
    <row r="22" spans="2:11">
      <c r="B22" t="s">
        <v>147</v>
      </c>
    </row>
  </sheetData>
  <mergeCells count="1">
    <mergeCell ref="B4:K4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Instruments</vt:lpstr>
      <vt:lpstr>Recovery Timeline</vt:lpstr>
    </vt:vector>
  </TitlesOfParts>
  <Company>University of California, San Diego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Georgief</dc:creator>
  <cp:lastModifiedBy>Paul Georgief</cp:lastModifiedBy>
  <dcterms:created xsi:type="dcterms:W3CDTF">2011-10-16T01:15:47Z</dcterms:created>
  <dcterms:modified xsi:type="dcterms:W3CDTF">2012-07-18T12:05:16Z</dcterms:modified>
</cp:coreProperties>
</file>